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4635" activeTab="0"/>
  </bookViews>
  <sheets>
    <sheet name="Modèle" sheetId="1" r:id="rId1"/>
    <sheet name="BDD" sheetId="2" r:id="rId2"/>
    <sheet name="Feuil6" sheetId="3" r:id="rId3"/>
    <sheet name="Feuil7" sheetId="4" r:id="rId4"/>
    <sheet name="Feuil9" sheetId="5" r:id="rId5"/>
  </sheets>
  <definedNames/>
  <calcPr fullCalcOnLoad="1"/>
</workbook>
</file>

<file path=xl/sharedStrings.xml><?xml version="1.0" encoding="utf-8"?>
<sst xmlns="http://schemas.openxmlformats.org/spreadsheetml/2006/main" count="22" uniqueCount="22">
  <si>
    <t>Entreprise FACTOR</t>
  </si>
  <si>
    <t>Facture N°</t>
  </si>
  <si>
    <t>DOIT</t>
  </si>
  <si>
    <t>Code 
Article</t>
  </si>
  <si>
    <t>Designation</t>
  </si>
  <si>
    <t>Quantite</t>
  </si>
  <si>
    <t>Prix
unitaire</t>
  </si>
  <si>
    <t>Montant
total</t>
  </si>
  <si>
    <t>Total TTC</t>
  </si>
  <si>
    <t>TOTAL Marchandises</t>
  </si>
  <si>
    <t>Remise 10%</t>
  </si>
  <si>
    <t>TOTAL Net</t>
  </si>
  <si>
    <t>Frais du port</t>
  </si>
  <si>
    <t>TOTAL Hors Taxes</t>
  </si>
  <si>
    <t>Code article</t>
  </si>
  <si>
    <t>Désignation</t>
  </si>
  <si>
    <t>Prix Unitaire</t>
  </si>
  <si>
    <t>PORTE D'ENTREE</t>
  </si>
  <si>
    <t>FENETRE 60 X 120</t>
  </si>
  <si>
    <t>FENETRE 80 X 140</t>
  </si>
  <si>
    <t>PORTE FENETRE</t>
  </si>
  <si>
    <t xml:space="preserve">TVA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</si>
</sst>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EF2D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10" fontId="41" fillId="0" borderId="1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left" vertical="top"/>
    </xf>
    <xf numFmtId="0" fontId="41" fillId="0" borderId="12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0" borderId="11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B1">
      <selection activeCell="G21" sqref="G21"/>
    </sheetView>
  </sheetViews>
  <sheetFormatPr defaultColWidth="11.421875" defaultRowHeight="15"/>
  <cols>
    <col min="4" max="4" width="32.00390625" style="0" customWidth="1"/>
    <col min="5" max="5" width="14.00390625" style="0" customWidth="1"/>
    <col min="6" max="6" width="13.28125" style="0" customWidth="1"/>
    <col min="7" max="7" width="18.28125" style="0" customWidth="1"/>
  </cols>
  <sheetData>
    <row r="2" spans="2:4" ht="15">
      <c r="B2" s="12" t="s">
        <v>0</v>
      </c>
      <c r="C2" s="12"/>
      <c r="D2" s="12"/>
    </row>
    <row r="3" spans="5:7" ht="15">
      <c r="E3" s="15" t="s">
        <v>2</v>
      </c>
      <c r="F3" s="15"/>
      <c r="G3" s="15"/>
    </row>
    <row r="4" spans="5:7" ht="15">
      <c r="E4" s="15"/>
      <c r="F4" s="15"/>
      <c r="G4" s="15"/>
    </row>
    <row r="5" spans="5:7" ht="15">
      <c r="E5" s="15"/>
      <c r="F5" s="15"/>
      <c r="G5" s="15"/>
    </row>
    <row r="6" spans="2:7" ht="15">
      <c r="B6" s="11" t="s">
        <v>1</v>
      </c>
      <c r="C6" s="13"/>
      <c r="E6" s="15"/>
      <c r="F6" s="15"/>
      <c r="G6" s="15"/>
    </row>
    <row r="7" spans="5:7" ht="15">
      <c r="E7" s="15"/>
      <c r="F7" s="15"/>
      <c r="G7" s="15"/>
    </row>
    <row r="9" spans="3:7" ht="31.5">
      <c r="C9" s="3" t="s">
        <v>3</v>
      </c>
      <c r="D9" s="4" t="s">
        <v>4</v>
      </c>
      <c r="E9" s="4" t="s">
        <v>5</v>
      </c>
      <c r="F9" s="3" t="s">
        <v>6</v>
      </c>
      <c r="G9" s="3" t="s">
        <v>7</v>
      </c>
    </row>
    <row r="10" spans="3:7" ht="15">
      <c r="C10" s="1"/>
      <c r="D10" s="1" t="e">
        <f>LOOKUP(C10,BDD!A$2:A$5,BDD!B$2:B$5)</f>
        <v>#N/A</v>
      </c>
      <c r="E10" s="1"/>
      <c r="F10" s="1" t="e">
        <f>VLOOKUP(C10,BDD!A$1:C$5,3,FALSE)</f>
        <v>#N/A</v>
      </c>
      <c r="G10" s="1" t="e">
        <f>E10*F10</f>
        <v>#N/A</v>
      </c>
    </row>
    <row r="11" spans="3:7" ht="15">
      <c r="C11" s="1"/>
      <c r="D11" s="1" t="e">
        <f>LOOKUP(C11,BDD!A$2:A$5,BDD!B$2:B$5)</f>
        <v>#N/A</v>
      </c>
      <c r="E11" s="1"/>
      <c r="F11" s="1" t="e">
        <f>VLOOKUP(C11,BDD!A$1:C$5,3,FALSE)</f>
        <v>#N/A</v>
      </c>
      <c r="G11" s="1" t="e">
        <f>E11*F11</f>
        <v>#N/A</v>
      </c>
    </row>
    <row r="12" spans="3:7" ht="15">
      <c r="C12" s="1"/>
      <c r="D12" s="1" t="e">
        <f>LOOKUP(C12,BDD!A$2:A$5,BDD!B$2:B$5)</f>
        <v>#N/A</v>
      </c>
      <c r="E12" s="1"/>
      <c r="F12" s="1" t="e">
        <f>VLOOKUP(C12,BDD!A$1:C$5,3,FALSE)</f>
        <v>#N/A</v>
      </c>
      <c r="G12" s="1" t="e">
        <f>E12*F12</f>
        <v>#N/A</v>
      </c>
    </row>
    <row r="13" spans="3:7" ht="15">
      <c r="C13" s="1"/>
      <c r="D13" s="1"/>
      <c r="E13" s="1"/>
      <c r="F13" s="1"/>
      <c r="G13" s="1"/>
    </row>
    <row r="14" spans="3:7" ht="15">
      <c r="C14" s="1"/>
      <c r="D14" s="1"/>
      <c r="E14" s="1"/>
      <c r="F14" s="1"/>
      <c r="G14" s="1"/>
    </row>
    <row r="15" spans="3:7" ht="15">
      <c r="C15" s="1"/>
      <c r="D15" s="1"/>
      <c r="E15" s="1"/>
      <c r="F15" s="1"/>
      <c r="G15" s="1"/>
    </row>
    <row r="16" spans="5:7" ht="16.5">
      <c r="E16" s="16" t="s">
        <v>9</v>
      </c>
      <c r="F16" s="17"/>
      <c r="G16" s="5" t="e">
        <f>SUM(G10:G15)</f>
        <v>#N/A</v>
      </c>
    </row>
    <row r="17" spans="5:7" ht="16.5">
      <c r="E17" s="9" t="s">
        <v>10</v>
      </c>
      <c r="F17" s="18"/>
      <c r="G17" s="5" t="e">
        <f>G16*10%</f>
        <v>#N/A</v>
      </c>
    </row>
    <row r="18" spans="5:7" ht="16.5">
      <c r="E18" s="9" t="s">
        <v>11</v>
      </c>
      <c r="F18" s="18"/>
      <c r="G18" s="5" t="e">
        <f>G16-G17</f>
        <v>#N/A</v>
      </c>
    </row>
    <row r="19" spans="5:7" ht="16.5">
      <c r="E19" s="9" t="s">
        <v>12</v>
      </c>
      <c r="F19" s="18"/>
      <c r="G19" s="14" t="e">
        <f>IF(G16&lt;10000,"100",IF(G16&lt;50000,"50","0"))</f>
        <v>#N/A</v>
      </c>
    </row>
    <row r="20" spans="5:7" ht="16.5">
      <c r="E20" s="9" t="s">
        <v>13</v>
      </c>
      <c r="F20" s="18"/>
      <c r="G20" s="5" t="e">
        <f>G18+G19</f>
        <v>#N/A</v>
      </c>
    </row>
    <row r="21" spans="5:7" ht="16.5">
      <c r="E21" s="9" t="s">
        <v>21</v>
      </c>
      <c r="F21" s="10">
        <v>0.196</v>
      </c>
      <c r="G21" s="5" t="e">
        <f>G20*F21</f>
        <v>#N/A</v>
      </c>
    </row>
    <row r="22" spans="5:7" ht="16.5">
      <c r="E22" s="9" t="s">
        <v>8</v>
      </c>
      <c r="F22" s="18"/>
      <c r="G22" s="5" t="e">
        <f>G20+G21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10:D12 G10:G22 F10:F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20.57421875" style="0" customWidth="1"/>
    <col min="2" max="2" width="38.8515625" style="0" customWidth="1"/>
    <col min="3" max="3" width="23.00390625" style="0" customWidth="1"/>
  </cols>
  <sheetData>
    <row r="1" spans="1:3" ht="22.5">
      <c r="A1" s="8" t="s">
        <v>14</v>
      </c>
      <c r="B1" s="8" t="s">
        <v>15</v>
      </c>
      <c r="C1" s="8" t="s">
        <v>16</v>
      </c>
    </row>
    <row r="2" spans="1:3" ht="18.75">
      <c r="A2" s="2">
        <v>125</v>
      </c>
      <c r="B2" s="6" t="s">
        <v>17</v>
      </c>
      <c r="C2" s="7">
        <v>2325</v>
      </c>
    </row>
    <row r="3" spans="1:3" ht="18.75">
      <c r="A3" s="2">
        <v>532</v>
      </c>
      <c r="B3" s="6" t="s">
        <v>18</v>
      </c>
      <c r="C3" s="7">
        <v>812</v>
      </c>
    </row>
    <row r="4" spans="1:3" ht="18.75">
      <c r="A4" s="2">
        <v>544</v>
      </c>
      <c r="B4" s="6" t="s">
        <v>19</v>
      </c>
      <c r="C4" s="7">
        <v>812</v>
      </c>
    </row>
    <row r="5" spans="1:3" ht="18.75">
      <c r="A5" s="2">
        <v>725</v>
      </c>
      <c r="B5" s="6" t="s">
        <v>20</v>
      </c>
      <c r="C5" s="7">
        <v>1782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B_REDA</dc:creator>
  <cp:keywords/>
  <dc:description/>
  <cp:lastModifiedBy>B_REDA</cp:lastModifiedBy>
  <dcterms:created xsi:type="dcterms:W3CDTF">2020-05-05T18:32:26Z</dcterms:created>
  <dcterms:modified xsi:type="dcterms:W3CDTF">2020-05-05T23:40:45Z</dcterms:modified>
  <cp:category/>
  <cp:version/>
  <cp:contentType/>
  <cp:contentStatus/>
</cp:coreProperties>
</file>